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5480" windowHeight="11640" activeTab="0"/>
  </bookViews>
  <sheets>
    <sheet name="indoklas_szoveg" sheetId="1" r:id="rId1"/>
  </sheets>
  <definedNames>
    <definedName name="_xlnm.Print_Area" localSheetId="0">'indoklas_szoveg'!$A$1:$I$158</definedName>
  </definedNames>
  <calcPr fullCalcOnLoad="1"/>
</workbook>
</file>

<file path=xl/sharedStrings.xml><?xml version="1.0" encoding="utf-8"?>
<sst xmlns="http://schemas.openxmlformats.org/spreadsheetml/2006/main" count="164" uniqueCount="93">
  <si>
    <t>Összesítve, 12 hónap időtartamban</t>
  </si>
  <si>
    <t>1 fő könyvtári munkatárs, 12 hónap időtartamban</t>
  </si>
  <si>
    <t>Egységár bruttó, Ft</t>
  </si>
  <si>
    <t>Összesen bruttó, Ft</t>
  </si>
  <si>
    <t>Szöveges indoklás: miért szükséges, mire használják?</t>
  </si>
  <si>
    <t>Beszerzendő szoftver</t>
  </si>
  <si>
    <t>52. IGÉNYBE VETT SZOLGÁLTATÁSOK KÖLTSÉGEI</t>
  </si>
  <si>
    <t>összesen</t>
  </si>
  <si>
    <t>Kiegészítő táblázat:</t>
  </si>
  <si>
    <t>mennyiségi egység</t>
  </si>
  <si>
    <t>mennyiség</t>
  </si>
  <si>
    <t>egységár (Ft)</t>
  </si>
  <si>
    <t>Összesen</t>
  </si>
  <si>
    <t>54. BÉRKÖLTSÉG</t>
  </si>
  <si>
    <t>a projektben betöltött pozíció/tevékenység megnevezése</t>
  </si>
  <si>
    <t>56. BÉRJÁRULÉKOK</t>
  </si>
  <si>
    <t>bérköltségek járulékai</t>
  </si>
  <si>
    <t>54. Bérköltség</t>
  </si>
  <si>
    <t>hó</t>
  </si>
  <si>
    <t xml:space="preserve">561. Nyugdíjbiztosítási és egészségbiztosítási járulék </t>
  </si>
  <si>
    <t>563. Munkaadói járulék</t>
  </si>
  <si>
    <t>561. Nyugdíjbiztosítási és egészségbiztosítási járulék</t>
  </si>
  <si>
    <t>11. IMMATERIÁLIS JAVAK</t>
  </si>
  <si>
    <t>114. Szellemi termékek</t>
  </si>
  <si>
    <t>14. EGYÉB BERENDEZÉSEK, FELSZERELÉSEK, JÁRMŰVEK</t>
  </si>
  <si>
    <t>MINDÖSSZESEN</t>
  </si>
  <si>
    <t>Ft/hó</t>
  </si>
  <si>
    <t>Nyugdíjbiztosítási és egészségbiztosítási járulék, 29%</t>
  </si>
  <si>
    <t>Összesen:</t>
  </si>
  <si>
    <t>Munkaadói járulék 3%</t>
  </si>
  <si>
    <t>V. Egyéb szolgáltatások:</t>
  </si>
  <si>
    <t>BRUTTÓ ÖSSZEG</t>
  </si>
  <si>
    <t>141. Üzemi (üzleti) gépek, berendezések, felszerelések</t>
  </si>
  <si>
    <t>Mennyi-
ség, db</t>
  </si>
  <si>
    <t>53. EGYÉB SZOLGÁLTATÁSOK KÖLTSÉGEI</t>
  </si>
  <si>
    <t>55. SZEMÉLYI JELLEGŰ EGYÉB KIFIZETÉSEK</t>
  </si>
  <si>
    <t>A soron nincs elszámolni kívánt költség.</t>
  </si>
  <si>
    <t>I. Projekt előkészítés költségei</t>
  </si>
  <si>
    <t>II. Projektmenedzsment költségei</t>
  </si>
  <si>
    <t>III. Projekt szakmai megvalósításával összefüggő költségek</t>
  </si>
  <si>
    <t>IV. Projekt megvalósításához igénybevett szolgáltatások</t>
  </si>
  <si>
    <t>VI. Felújítás, bővítés</t>
  </si>
  <si>
    <t>13. MŰSZAKI BERENDEZÉSEK, GÉPEK, JÁRMŰVEK</t>
  </si>
  <si>
    <t>12 INGATLANOK ÉS KAPCSOLÓDÓ VAGYONI ÉRTÉKŰ JOGOK</t>
  </si>
  <si>
    <t>VII. Eszközbeszerzés:</t>
  </si>
  <si>
    <t>VIII. Egyéb, a projekt végrehajtásával összefüggő (általános) költség</t>
  </si>
  <si>
    <t xml:space="preserve">51. ANYAGKÖLTSÉG </t>
  </si>
  <si>
    <t>Szakmai megvalósítók bérköltsége</t>
  </si>
  <si>
    <t>Szakmai megvalósítók járulékköltsége</t>
  </si>
  <si>
    <t>Költségvetés szöveges indoklása, eszközlista</t>
  </si>
  <si>
    <t>havi 60 órában</t>
  </si>
  <si>
    <t>Braille billentyűzet</t>
  </si>
  <si>
    <t>Határ Győző Városi Könyvtár - Gyomaendrőd</t>
  </si>
  <si>
    <t>CorelDRAW Graphics Suite X4 HU</t>
  </si>
  <si>
    <t>FINE READER  9.0 Corporate Edition HUN</t>
  </si>
  <si>
    <t>CD/DVD írás, munkaállomásoknál archiválási célra</t>
  </si>
  <si>
    <t xml:space="preserve">Nagyító program látássérültek számára számítógéphasználathoz. Tanulásuk, oktatásuk segítésére. </t>
  </si>
  <si>
    <t>Szövegfelolvasához látássérültek számára. Látássérültek számítógéphasználatához, tanulásuk, oktatásuk segítésére.</t>
  </si>
  <si>
    <t xml:space="preserve">Oktatóvideók készítéséhez szükséges szoftver. Beszerzését a távoktatás bevezetése a felhasználói képzés indokolja. Oktatatvideók készíthetők például az integrált könyvtári rendszerek használatáról a könyvtárhasználati órákhoz, stb. </t>
  </si>
  <si>
    <t>A e-learninges tananyagok felhasználói képzések, weben publikálandó anyagok illusztrálásához szükséges igényes grafikus ábrák, képek készítéshez kívánjuk használni.</t>
  </si>
  <si>
    <t>Digitális képfeldolgozáshoz. Elektronikus dokumentumküldésnél retusálásra, Békés Megyei Online Helyismereti Enciklopédiához és webes publikáláshoz színvonalas képek készítéséhez, szerkesztéséhez.</t>
  </si>
  <si>
    <t>Elsősorban elektronikus dokumentumküldő szolgáltatáshoz karakterfelismertetésre. A könyvtár helyi számítógép hálózatán bármely gépen használható, de egyszerre csak egy gép használhatja.</t>
  </si>
  <si>
    <t>Szünetmentes tápegység 500VA</t>
  </si>
  <si>
    <t>Vonalkód olvasó</t>
  </si>
  <si>
    <t>Látássérültek által használt számítógéphez</t>
  </si>
  <si>
    <t>Biztonságos működtetéshez, feszültségingadozás okozta esetleges károk elkerülésére.</t>
  </si>
  <si>
    <t>Önkiszolgáló kölcsönzéshez, IKR könyvtáros munkaállomáshoz</t>
  </si>
  <si>
    <t>Camtasia Studio 5.x licence + telepítő CD</t>
  </si>
  <si>
    <t>Ahead Nero 8 Box</t>
  </si>
  <si>
    <t>Jaws for Windows Professional egyéni licenc
képernyőolvasó szoftver</t>
  </si>
  <si>
    <t xml:space="preserve">MAGic Professional beszéddel egyéni licensz
képernyőnagyító szoftver               </t>
  </si>
  <si>
    <t>Adobe Photoshop CS3 HU teljes Windows változat 
PSCS3HUW</t>
  </si>
  <si>
    <t>ESET Smart Security Business Edition (user / 1 év)</t>
  </si>
  <si>
    <t>Az ESET Smart Security program vírus- és kémprogram védelmet, személyi tűzfalat, és levélszemétszűrőt tartalmaz.</t>
  </si>
  <si>
    <t>Beszerzendő eszközök</t>
  </si>
  <si>
    <t xml:space="preserve">Dokumentumtár, elektronikus dokumentumküldés,  e-learning anyagok készítéséhez szükséges professzionális munkaállomás.  
SZIRÉN Integrált Könyvtári rendszer kistérségi hálózatban való működés megvalósításához. Gyomaendrőd város közoktatási intézményeinek könyvtáraival, illetve a helyi Kner Nyomdaipari Múzeummal való együttműködésre    
Helpdesk szolgáltatáshoz (on-line tájékoztató szolgáltatás nyitvatartási időben)    
A konzorcium által tervezett közös webes szolgáltatások helyi feldolgozó munkaállomása (közös lekérdező felület, megyei elektronikus dokumentumtár, Békés Megyei Online Helyismereti Enciklopédia elektronikus adatbázisépítés)    </t>
  </si>
  <si>
    <t xml:space="preserve">Integrált könyvtári rendszer feldolgozói munkaállomás    
SZIRÉN IKR on-line katalógus használók számára, könyvtári szoftver bemutatás, használói képzés, és könyvtárhasználati órák    
Látássérültek számára használatra.
Olvasóink számára, szolgáltatások igénybevételéhez. A könyvtár és az interneten megjelenő új szolgáltatások igénybevételéhez, új, jobban felszerelt eszközökre van szükség.  A felhasználók felől egyre erősebb igény jelenik meg arra, hogy az interneten megjelenő legújabb szolgáltatásokat igénybe vegyék (távmunka, távtanulás, e-learning stb.) Ezen igények kielégítéséhez jobb kapacitású, jobban felszerelt számítógépekre van szükség, melyeken többféle mentési lehetőséget, eszköz csatlakoztatását is tudunk biztosítani számukra. </t>
  </si>
  <si>
    <t>Belső internethálózat kiépítés, internet lehetőség biztosítás. 
Internet használat biztosítás saját eszközzel rendelkezőknek.</t>
  </si>
  <si>
    <t>Biztonsági mentést készítő eszköz</t>
  </si>
  <si>
    <t>Mentések tárolása a biztonságos működéshez, adatvédelem</t>
  </si>
  <si>
    <t>Professzionális lapolvasó; teljes dokumentumkezelési megoldás (A4; A3)</t>
  </si>
  <si>
    <t>Projektor (min. 2000 Lumen) + vászon</t>
  </si>
  <si>
    <t>Külső winchester 250 GB</t>
  </si>
  <si>
    <t>Munkaállomás: 3 GHz-es processzor: kétmagos; DVD olvasó és újraíró; grafikuskártya 512 MB RAM-mal; 4 GB RAM, hálózati kártya, 320 GB HDD 7200 rpm; 19" LCD monitor, headset, billentyűzet, egér, memóriakártya-olvasó</t>
  </si>
  <si>
    <t>Számítógépkonfiguráció: processzor: kétmagos, 2,2GHz/1MB/800MHz; DVD olvasó és újraíró; grafikuskártya 128 MB RAM-mal; 2 GB RAM, hálózati kártya,  160 GB HDD 7200 rpm; 19" LCD monitor, headset, memória-kártyolvasó</t>
  </si>
  <si>
    <t>Mentőegység (NAS)</t>
  </si>
  <si>
    <t>Rack szekrény</t>
  </si>
  <si>
    <t>Aktív hálózati eszközök biztonságos elhyelyezése</t>
  </si>
  <si>
    <t>Szkenner: elektronikus dokumentumküldéshez, Békés Wiki-hez. (A3)
Professzionális síkágyas lapolvasó; teljes dokumentumkezelési megoldás (A4, 2400 dpi optikai felbontás)</t>
  </si>
  <si>
    <t>Microsoft Office programcsomag
Win32 Hungarian</t>
  </si>
  <si>
    <t>Irodai programcsomag (Word, Excel, Powerpoint, stb)</t>
  </si>
  <si>
    <t>Router (24 portos, Gigabit porttal) + wifi</t>
  </si>
  <si>
    <t>Számítógép használói képzések tartásához. Látássérültek használói képzéséhez, segítéséhez, könyvtárhasználati órákhoz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</si>
</sst>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H-&quot;0000"/>
    <numFmt numFmtId="169" formatCode="#,##0\ _F_t"/>
    <numFmt numFmtId="170" formatCode="#,##0\ &quot;Ft&quot;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i/>
      <sz val="11"/>
      <color indexed="10"/>
      <name val="Arial"/>
      <family val="2"/>
    </font>
    <font>
      <b/>
      <u val="single"/>
      <sz val="11"/>
      <name val="Verdan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left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 indent="4"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 applyProtection="1">
      <alignment horizontal="right" vertical="center" wrapText="1"/>
      <protection/>
    </xf>
    <xf numFmtId="0" fontId="4" fillId="34" borderId="0" xfId="0" applyFont="1" applyFill="1" applyAlignment="1" applyProtection="1">
      <alignment wrapText="1"/>
      <protection/>
    </xf>
    <xf numFmtId="3" fontId="4" fillId="34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>
      <alignment horizontal="left" vertical="center" wrapText="1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 horizontal="left" wrapText="1" indent="2"/>
      <protection/>
    </xf>
    <xf numFmtId="3" fontId="3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10" fillId="35" borderId="0" xfId="0" applyNumberFormat="1" applyFont="1" applyFill="1" applyAlignment="1" applyProtection="1">
      <alignment/>
      <protection/>
    </xf>
    <xf numFmtId="3" fontId="11" fillId="35" borderId="0" xfId="0" applyNumberFormat="1" applyFont="1" applyFill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170" fontId="4" fillId="33" borderId="15" xfId="0" applyNumberFormat="1" applyFont="1" applyFill="1" applyBorder="1" applyAlignment="1" applyProtection="1">
      <alignment/>
      <protection/>
    </xf>
    <xf numFmtId="170" fontId="4" fillId="33" borderId="15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Alignment="1" applyProtection="1">
      <alignment horizontal="center"/>
      <protection/>
    </xf>
    <xf numFmtId="3" fontId="4" fillId="33" borderId="16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left" vertical="center" wrapText="1"/>
      <protection/>
    </xf>
    <xf numFmtId="3" fontId="3" fillId="0" borderId="13" xfId="0" applyNumberFormat="1" applyFont="1" applyBorder="1" applyAlignment="1" applyProtection="1">
      <alignment horizontal="left" vertical="center" wrapText="1"/>
      <protection/>
    </xf>
    <xf numFmtId="3" fontId="3" fillId="0" borderId="14" xfId="0" applyNumberFormat="1" applyFont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left" wrapText="1"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3" fontId="3" fillId="0" borderId="14" xfId="0" applyNumberFormat="1" applyFont="1" applyBorder="1" applyAlignment="1" applyProtection="1">
      <alignment horizontal="left" wrapText="1"/>
      <protection/>
    </xf>
    <xf numFmtId="3" fontId="3" fillId="33" borderId="12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left"/>
      <protection/>
    </xf>
    <xf numFmtId="3" fontId="3" fillId="0" borderId="13" xfId="0" applyNumberFormat="1" applyFont="1" applyBorder="1" applyAlignment="1" applyProtection="1">
      <alignment horizontal="left"/>
      <protection/>
    </xf>
    <xf numFmtId="3" fontId="3" fillId="0" borderId="14" xfId="0" applyNumberFormat="1" applyFont="1" applyBorder="1" applyAlignment="1" applyProtection="1">
      <alignment horizontal="left"/>
      <protection/>
    </xf>
    <xf numFmtId="3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4" xfId="0" applyNumberFormat="1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Alignment="1" applyProtection="1">
      <alignment horizontal="left" vertical="center" wrapText="1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34" borderId="0" xfId="0" applyFont="1" applyFill="1" applyAlignment="1" applyProtection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view="pageBreakPreview" zoomScale="75" zoomScaleNormal="90" zoomScaleSheetLayoutView="75" zoomScalePageLayoutView="0" workbookViewId="0" topLeftCell="A136">
      <selection activeCell="E155" sqref="E155"/>
    </sheetView>
  </sheetViews>
  <sheetFormatPr defaultColWidth="9.140625" defaultRowHeight="12.75"/>
  <cols>
    <col min="1" max="1" width="33.421875" style="6" customWidth="1"/>
    <col min="2" max="2" width="12.57421875" style="6" customWidth="1"/>
    <col min="3" max="3" width="18.00390625" style="6" customWidth="1"/>
    <col min="4" max="4" width="18.57421875" style="6" customWidth="1"/>
    <col min="5" max="5" width="19.8515625" style="6" customWidth="1"/>
    <col min="6" max="6" width="13.421875" style="6" bestFit="1" customWidth="1"/>
    <col min="7" max="7" width="11.7109375" style="6" bestFit="1" customWidth="1"/>
    <col min="8" max="8" width="15.7109375" style="6" customWidth="1"/>
    <col min="9" max="9" width="14.57421875" style="6" customWidth="1"/>
    <col min="10" max="10" width="10.28125" style="1" bestFit="1" customWidth="1"/>
    <col min="11" max="16384" width="9.140625" style="1" customWidth="1"/>
  </cols>
  <sheetData>
    <row r="2" spans="1:9" s="44" customFormat="1" ht="19.5" customHeight="1">
      <c r="A2" s="42"/>
      <c r="B2" s="42"/>
      <c r="C2" s="43" t="s">
        <v>49</v>
      </c>
      <c r="D2" s="42"/>
      <c r="E2" s="42"/>
      <c r="F2" s="42"/>
      <c r="G2" s="42"/>
      <c r="H2" s="42"/>
      <c r="I2" s="42"/>
    </row>
    <row r="3" s="44" customFormat="1" ht="19.5" customHeight="1">
      <c r="C3" s="45" t="s">
        <v>52</v>
      </c>
    </row>
    <row r="4" ht="15">
      <c r="C4" s="7"/>
    </row>
    <row r="6" spans="1:9" s="4" customFormat="1" ht="15">
      <c r="A6" s="2" t="s">
        <v>37</v>
      </c>
      <c r="B6" s="2"/>
      <c r="C6" s="2"/>
      <c r="D6" s="2"/>
      <c r="E6" s="2"/>
      <c r="F6" s="2"/>
      <c r="G6" s="2"/>
      <c r="H6" s="2"/>
      <c r="I6" s="2"/>
    </row>
    <row r="7" spans="1:9" s="5" customFormat="1" ht="15">
      <c r="A7" s="50"/>
      <c r="B7" s="50"/>
      <c r="C7" s="50"/>
      <c r="D7" s="50"/>
      <c r="E7" s="50"/>
      <c r="F7" s="50"/>
      <c r="G7" s="50"/>
      <c r="H7" s="50"/>
      <c r="I7" s="50"/>
    </row>
    <row r="8" s="4" customFormat="1" ht="15">
      <c r="A8" s="4" t="s">
        <v>6</v>
      </c>
    </row>
    <row r="9" s="4" customFormat="1" ht="15">
      <c r="A9" s="6" t="s">
        <v>36</v>
      </c>
    </row>
    <row r="10" s="4" customFormat="1" ht="15">
      <c r="A10" s="4" t="s">
        <v>34</v>
      </c>
    </row>
    <row r="11" s="4" customFormat="1" ht="15">
      <c r="A11" s="6" t="s">
        <v>36</v>
      </c>
    </row>
    <row r="12" s="4" customFormat="1" ht="15">
      <c r="A12" s="4" t="s">
        <v>13</v>
      </c>
    </row>
    <row r="13" s="4" customFormat="1" ht="15">
      <c r="A13" s="6" t="s">
        <v>36</v>
      </c>
    </row>
    <row r="14" s="4" customFormat="1" ht="15">
      <c r="A14" s="4" t="s">
        <v>35</v>
      </c>
    </row>
    <row r="15" s="4" customFormat="1" ht="15">
      <c r="A15" s="6" t="s">
        <v>36</v>
      </c>
    </row>
    <row r="16" s="4" customFormat="1" ht="15">
      <c r="A16" s="4" t="s">
        <v>15</v>
      </c>
    </row>
    <row r="17" s="4" customFormat="1" ht="15">
      <c r="A17" s="6" t="s">
        <v>36</v>
      </c>
    </row>
    <row r="18" spans="7:8" s="5" customFormat="1" ht="15">
      <c r="G18" s="17"/>
      <c r="H18" s="17"/>
    </row>
    <row r="19" spans="1:9" s="4" customFormat="1" ht="15">
      <c r="A19" s="2" t="s">
        <v>38</v>
      </c>
      <c r="B19" s="2"/>
      <c r="C19" s="2"/>
      <c r="D19" s="2"/>
      <c r="E19" s="2"/>
      <c r="F19" s="2"/>
      <c r="G19" s="2"/>
      <c r="H19" s="2"/>
      <c r="I19" s="2"/>
    </row>
    <row r="20" spans="1:9" s="4" customFormat="1" ht="15">
      <c r="A20" s="50"/>
      <c r="B20" s="50"/>
      <c r="C20" s="50"/>
      <c r="D20" s="50"/>
      <c r="E20" s="50"/>
      <c r="F20" s="50"/>
      <c r="G20" s="50"/>
      <c r="H20" s="50"/>
      <c r="I20" s="50"/>
    </row>
    <row r="21" s="4" customFormat="1" ht="15">
      <c r="A21" s="4" t="s">
        <v>6</v>
      </c>
    </row>
    <row r="22" s="4" customFormat="1" ht="15">
      <c r="A22" s="6" t="s">
        <v>36</v>
      </c>
    </row>
    <row r="23" s="4" customFormat="1" ht="15">
      <c r="A23" s="4" t="s">
        <v>34</v>
      </c>
    </row>
    <row r="24" s="4" customFormat="1" ht="15">
      <c r="A24" s="6" t="s">
        <v>36</v>
      </c>
    </row>
    <row r="25" s="4" customFormat="1" ht="15">
      <c r="A25" s="4" t="s">
        <v>13</v>
      </c>
    </row>
    <row r="26" s="4" customFormat="1" ht="15">
      <c r="A26" s="6" t="s">
        <v>36</v>
      </c>
    </row>
    <row r="27" spans="1:9" s="4" customFormat="1" ht="15">
      <c r="A27" s="4" t="s">
        <v>35</v>
      </c>
      <c r="C27" s="69"/>
      <c r="D27" s="69"/>
      <c r="E27" s="69"/>
      <c r="F27" s="69"/>
      <c r="G27" s="69"/>
      <c r="H27" s="69"/>
      <c r="I27" s="69"/>
    </row>
    <row r="28" spans="1:9" s="4" customFormat="1" ht="15">
      <c r="A28" s="6" t="s">
        <v>36</v>
      </c>
      <c r="C28" s="69"/>
      <c r="D28" s="69"/>
      <c r="E28" s="69"/>
      <c r="F28" s="69"/>
      <c r="G28" s="69"/>
      <c r="H28" s="69"/>
      <c r="I28" s="69"/>
    </row>
    <row r="29" s="4" customFormat="1" ht="15">
      <c r="A29" s="4" t="s">
        <v>15</v>
      </c>
    </row>
    <row r="30" s="4" customFormat="1" ht="15">
      <c r="A30" s="6" t="s">
        <v>36</v>
      </c>
    </row>
    <row r="31" s="4" customFormat="1" ht="15.75" thickBot="1">
      <c r="F31" s="21"/>
    </row>
    <row r="32" spans="1:9" s="4" customFormat="1" ht="15.75" thickBot="1">
      <c r="A32" s="2" t="s">
        <v>39</v>
      </c>
      <c r="B32" s="2"/>
      <c r="C32" s="2"/>
      <c r="D32" s="2"/>
      <c r="E32" s="2"/>
      <c r="F32" s="2"/>
      <c r="G32" s="2"/>
      <c r="H32" s="3"/>
      <c r="I32" s="46">
        <f>I42+G69</f>
        <v>1267200</v>
      </c>
    </row>
    <row r="33" spans="1:9" ht="14.25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15">
      <c r="A34" s="4" t="s">
        <v>6</v>
      </c>
      <c r="B34" s="32"/>
      <c r="C34" s="32"/>
      <c r="D34" s="32"/>
      <c r="E34" s="32"/>
      <c r="F34" s="32"/>
      <c r="G34" s="32"/>
      <c r="H34" s="32"/>
      <c r="I34" s="32"/>
    </row>
    <row r="35" spans="1:9" ht="14.25">
      <c r="A35" s="6" t="s">
        <v>36</v>
      </c>
      <c r="B35" s="32"/>
      <c r="C35" s="32"/>
      <c r="D35" s="32"/>
      <c r="E35" s="32"/>
      <c r="F35" s="32"/>
      <c r="G35" s="32"/>
      <c r="H35" s="32"/>
      <c r="I35" s="32"/>
    </row>
    <row r="36" spans="1:9" ht="15">
      <c r="A36" s="4" t="s">
        <v>34</v>
      </c>
      <c r="B36" s="32"/>
      <c r="C36" s="32"/>
      <c r="D36" s="32"/>
      <c r="E36" s="32"/>
      <c r="F36" s="32"/>
      <c r="G36" s="32"/>
      <c r="H36" s="32"/>
      <c r="I36" s="32"/>
    </row>
    <row r="37" spans="1:9" ht="14.25">
      <c r="A37" s="6" t="s">
        <v>36</v>
      </c>
      <c r="B37" s="32"/>
      <c r="C37" s="32"/>
      <c r="D37" s="32"/>
      <c r="E37" s="32"/>
      <c r="F37" s="32"/>
      <c r="G37" s="32"/>
      <c r="H37" s="32"/>
      <c r="I37" s="32"/>
    </row>
    <row r="38" spans="1:9" ht="14.2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" t="s">
        <v>13</v>
      </c>
      <c r="B39" s="4"/>
      <c r="C39" s="4"/>
      <c r="D39" s="4"/>
      <c r="E39" s="4"/>
      <c r="F39" s="4"/>
      <c r="G39" s="4"/>
      <c r="H39" s="4"/>
      <c r="I39" s="4"/>
    </row>
    <row r="40" spans="2:9" ht="15">
      <c r="B40" s="4"/>
      <c r="C40" s="4"/>
      <c r="D40" s="4"/>
      <c r="E40" s="4"/>
      <c r="F40" s="4"/>
      <c r="G40" s="4"/>
      <c r="H40" s="4"/>
      <c r="I40" s="4"/>
    </row>
    <row r="41" spans="2:9" ht="15">
      <c r="B41" s="7" t="s">
        <v>17</v>
      </c>
      <c r="C41" s="4"/>
      <c r="D41" s="4"/>
      <c r="E41" s="4"/>
      <c r="F41" s="4"/>
      <c r="G41" s="4"/>
      <c r="H41" s="4"/>
      <c r="I41" s="4"/>
    </row>
    <row r="42" spans="2:9" ht="15">
      <c r="B42" s="4" t="s">
        <v>47</v>
      </c>
      <c r="C42" s="4"/>
      <c r="D42" s="4"/>
      <c r="E42" s="4"/>
      <c r="F42" s="4"/>
      <c r="G42" s="4"/>
      <c r="H42" s="7" t="s">
        <v>7</v>
      </c>
      <c r="I42" s="7">
        <f>SUM(I43:I43)</f>
        <v>960000</v>
      </c>
    </row>
    <row r="43" spans="2:9" ht="15">
      <c r="B43" s="6" t="s">
        <v>1</v>
      </c>
      <c r="C43" s="4"/>
      <c r="D43" s="4"/>
      <c r="E43" s="34" t="s">
        <v>50</v>
      </c>
      <c r="F43" s="34">
        <v>80000</v>
      </c>
      <c r="G43" s="6" t="s">
        <v>26</v>
      </c>
      <c r="H43" s="4"/>
      <c r="I43" s="6">
        <f>F43*12</f>
        <v>960000</v>
      </c>
    </row>
    <row r="44" spans="3:8" ht="15">
      <c r="C44" s="6" t="s">
        <v>0</v>
      </c>
      <c r="D44" s="4"/>
      <c r="E44" s="69"/>
      <c r="F44" s="6">
        <f>SUM(F43:F43)</f>
        <v>80000</v>
      </c>
      <c r="G44" s="6" t="s">
        <v>26</v>
      </c>
      <c r="H44" s="4"/>
    </row>
    <row r="45" spans="2:9" ht="15">
      <c r="B45" s="4"/>
      <c r="C45" s="69"/>
      <c r="D45" s="69"/>
      <c r="E45" s="69"/>
      <c r="F45" s="69"/>
      <c r="G45" s="69"/>
      <c r="H45" s="69"/>
      <c r="I45" s="69"/>
    </row>
    <row r="46" spans="1:9" ht="15">
      <c r="A46" s="4" t="s">
        <v>35</v>
      </c>
      <c r="B46" s="4"/>
      <c r="C46" s="69"/>
      <c r="D46" s="69"/>
      <c r="E46" s="69"/>
      <c r="F46" s="69"/>
      <c r="G46" s="69"/>
      <c r="H46" s="69"/>
      <c r="I46" s="69"/>
    </row>
    <row r="47" spans="1:9" ht="15">
      <c r="A47" s="6" t="s">
        <v>36</v>
      </c>
      <c r="B47" s="4"/>
      <c r="C47" s="69"/>
      <c r="D47" s="69"/>
      <c r="E47" s="69"/>
      <c r="F47" s="69"/>
      <c r="G47" s="69"/>
      <c r="H47" s="69"/>
      <c r="I47" s="69"/>
    </row>
    <row r="48" spans="1:9" ht="15">
      <c r="A48" s="4"/>
      <c r="B48" s="4"/>
      <c r="C48" s="4"/>
      <c r="D48" s="4"/>
      <c r="E48" s="4"/>
      <c r="F48" s="4"/>
      <c r="G48" s="17"/>
      <c r="H48" s="17"/>
      <c r="I48" s="4"/>
    </row>
    <row r="49" spans="1:9" ht="15">
      <c r="A49" s="4" t="s">
        <v>15</v>
      </c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2:9" ht="15">
      <c r="B51" s="7" t="s">
        <v>19</v>
      </c>
      <c r="C51" s="4"/>
      <c r="D51" s="4"/>
      <c r="E51" s="4"/>
      <c r="F51" s="4"/>
      <c r="G51" s="4"/>
      <c r="H51" s="7" t="s">
        <v>7</v>
      </c>
      <c r="I51" s="7">
        <f>SUM(I53:I54)</f>
        <v>278400</v>
      </c>
    </row>
    <row r="52" spans="2:9" ht="15">
      <c r="B52" s="4" t="s">
        <v>48</v>
      </c>
      <c r="C52" s="4"/>
      <c r="D52" s="4"/>
      <c r="E52" s="4"/>
      <c r="H52" s="7"/>
      <c r="I52" s="7"/>
    </row>
    <row r="53" spans="2:8" ht="15">
      <c r="B53" s="6" t="s">
        <v>1</v>
      </c>
      <c r="D53" s="4"/>
      <c r="E53" s="4"/>
      <c r="H53" s="4"/>
    </row>
    <row r="54" spans="2:9" ht="15">
      <c r="B54" s="4"/>
      <c r="C54" s="6" t="s">
        <v>27</v>
      </c>
      <c r="D54" s="4"/>
      <c r="E54" s="4"/>
      <c r="F54" s="6">
        <f>$F$43*0.29</f>
        <v>23200</v>
      </c>
      <c r="G54" s="6" t="s">
        <v>26</v>
      </c>
      <c r="H54" s="4"/>
      <c r="I54" s="6">
        <f>F54*12</f>
        <v>278400</v>
      </c>
    </row>
    <row r="55" spans="2:8" ht="15">
      <c r="B55" s="4"/>
      <c r="C55" s="20" t="s">
        <v>28</v>
      </c>
      <c r="D55" s="4"/>
      <c r="E55" s="4"/>
      <c r="F55" s="6">
        <f>SUM(F53:F54)</f>
        <v>23200</v>
      </c>
      <c r="G55" s="6" t="s">
        <v>26</v>
      </c>
      <c r="H55" s="4"/>
    </row>
    <row r="56" spans="2:8" ht="15">
      <c r="B56" s="4"/>
      <c r="D56" s="4"/>
      <c r="E56" s="4"/>
      <c r="H56" s="4"/>
    </row>
    <row r="57" spans="2:9" ht="15">
      <c r="B57" s="7" t="s">
        <v>20</v>
      </c>
      <c r="C57" s="4"/>
      <c r="D57" s="4"/>
      <c r="E57" s="4"/>
      <c r="F57" s="4"/>
      <c r="G57" s="4"/>
      <c r="H57" s="7" t="s">
        <v>7</v>
      </c>
      <c r="I57" s="7">
        <f>SUM(I59:I60)</f>
        <v>28800</v>
      </c>
    </row>
    <row r="58" spans="2:9" ht="15">
      <c r="B58" s="4" t="s">
        <v>48</v>
      </c>
      <c r="C58" s="4"/>
      <c r="D58" s="4"/>
      <c r="E58" s="4"/>
      <c r="H58" s="7"/>
      <c r="I58" s="7"/>
    </row>
    <row r="59" spans="2:8" ht="15">
      <c r="B59" s="6" t="s">
        <v>1</v>
      </c>
      <c r="D59" s="4"/>
      <c r="E59" s="4"/>
      <c r="H59" s="4"/>
    </row>
    <row r="60" spans="2:9" ht="15">
      <c r="B60" s="4"/>
      <c r="C60" s="6" t="s">
        <v>29</v>
      </c>
      <c r="D60" s="4"/>
      <c r="E60" s="4"/>
      <c r="F60" s="6">
        <f>$F$43*0.03</f>
        <v>2400</v>
      </c>
      <c r="G60" s="6" t="s">
        <v>26</v>
      </c>
      <c r="H60" s="4"/>
      <c r="I60" s="6">
        <f>F60*12</f>
        <v>28800</v>
      </c>
    </row>
    <row r="61" spans="2:8" ht="15">
      <c r="B61" s="4"/>
      <c r="C61" s="20" t="s">
        <v>28</v>
      </c>
      <c r="D61" s="4"/>
      <c r="E61" s="4"/>
      <c r="F61" s="6">
        <f>SUM(F59:F60)</f>
        <v>2400</v>
      </c>
      <c r="G61" s="6" t="s">
        <v>26</v>
      </c>
      <c r="H61" s="4"/>
    </row>
    <row r="62" spans="2:8" ht="15">
      <c r="B62" s="4"/>
      <c r="D62" s="4"/>
      <c r="E62" s="4"/>
      <c r="H62" s="4"/>
    </row>
    <row r="63" spans="1:9" ht="15">
      <c r="A63" s="6" t="s">
        <v>8</v>
      </c>
      <c r="B63" s="4"/>
      <c r="C63" s="4"/>
      <c r="D63" s="4"/>
      <c r="E63" s="4"/>
      <c r="F63" s="4"/>
      <c r="G63" s="4"/>
      <c r="H63" s="4"/>
      <c r="I63" s="4"/>
    </row>
    <row r="64" spans="2:9" ht="15">
      <c r="B64" s="4"/>
      <c r="C64" s="4"/>
      <c r="D64" s="4"/>
      <c r="E64" s="4"/>
      <c r="F64" s="4"/>
      <c r="G64" s="4"/>
      <c r="H64" s="4"/>
      <c r="I64" s="4"/>
    </row>
    <row r="65" spans="1:9" ht="15">
      <c r="A65" s="21" t="s">
        <v>16</v>
      </c>
      <c r="B65" s="4"/>
      <c r="C65" s="4"/>
      <c r="D65" s="4"/>
      <c r="E65" s="4"/>
      <c r="F65" s="4"/>
      <c r="G65" s="4"/>
      <c r="H65" s="4"/>
      <c r="I65" s="4"/>
    </row>
    <row r="66" spans="1:9" ht="28.5">
      <c r="A66" s="53" t="s">
        <v>14</v>
      </c>
      <c r="B66" s="54"/>
      <c r="C66" s="55"/>
      <c r="D66" s="9" t="s">
        <v>9</v>
      </c>
      <c r="E66" s="9" t="s">
        <v>10</v>
      </c>
      <c r="F66" s="9" t="s">
        <v>11</v>
      </c>
      <c r="G66" s="56" t="s">
        <v>12</v>
      </c>
      <c r="H66" s="57"/>
      <c r="I66" s="4"/>
    </row>
    <row r="67" spans="1:9" ht="15">
      <c r="A67" s="58" t="s">
        <v>21</v>
      </c>
      <c r="B67" s="59"/>
      <c r="C67" s="60"/>
      <c r="D67" s="10" t="s">
        <v>18</v>
      </c>
      <c r="E67" s="10">
        <v>12</v>
      </c>
      <c r="F67" s="11">
        <f>F55</f>
        <v>23200</v>
      </c>
      <c r="G67" s="61">
        <f>F67*E67</f>
        <v>278400</v>
      </c>
      <c r="H67" s="62"/>
      <c r="I67" s="4"/>
    </row>
    <row r="68" spans="1:9" ht="15.75" thickBot="1">
      <c r="A68" s="63" t="s">
        <v>20</v>
      </c>
      <c r="B68" s="64"/>
      <c r="C68" s="65"/>
      <c r="D68" s="10" t="s">
        <v>18</v>
      </c>
      <c r="E68" s="10">
        <v>12</v>
      </c>
      <c r="F68" s="11">
        <f>F61</f>
        <v>2400</v>
      </c>
      <c r="G68" s="61">
        <f>F68*E68</f>
        <v>28800</v>
      </c>
      <c r="H68" s="62"/>
      <c r="I68" s="4"/>
    </row>
    <row r="69" spans="1:9" ht="15.75" thickBot="1">
      <c r="A69" s="4"/>
      <c r="B69" s="4"/>
      <c r="C69" s="4"/>
      <c r="D69" s="4"/>
      <c r="E69" s="4"/>
      <c r="F69" s="4"/>
      <c r="G69" s="51">
        <f>SUM(G67:H68)</f>
        <v>307200</v>
      </c>
      <c r="H69" s="52"/>
      <c r="I69" s="4"/>
    </row>
    <row r="70" spans="1:9" ht="15">
      <c r="A70" s="16"/>
      <c r="B70" s="4"/>
      <c r="C70" s="4"/>
      <c r="D70" s="4"/>
      <c r="E70" s="4"/>
      <c r="F70" s="4"/>
      <c r="G70" s="4"/>
      <c r="H70" s="4"/>
      <c r="I70" s="4"/>
    </row>
    <row r="71" spans="1:9" ht="15">
      <c r="A71" s="5"/>
      <c r="B71" s="5"/>
      <c r="C71" s="5"/>
      <c r="D71" s="5"/>
      <c r="E71" s="5"/>
      <c r="F71" s="5"/>
      <c r="G71" s="17"/>
      <c r="H71" s="17"/>
      <c r="I71" s="5"/>
    </row>
    <row r="72" spans="1:9" s="4" customFormat="1" ht="15">
      <c r="A72" s="2" t="s">
        <v>40</v>
      </c>
      <c r="B72" s="2"/>
      <c r="C72" s="2"/>
      <c r="D72" s="2"/>
      <c r="E72" s="2"/>
      <c r="F72" s="2"/>
      <c r="G72" s="2"/>
      <c r="H72" s="2"/>
      <c r="I72" s="2"/>
    </row>
    <row r="73" spans="1:9" ht="14.2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4" t="s">
        <v>22</v>
      </c>
      <c r="B74" s="32"/>
      <c r="C74" s="32"/>
      <c r="D74" s="32"/>
      <c r="E74" s="32"/>
      <c r="F74" s="32"/>
      <c r="G74" s="32"/>
      <c r="H74" s="32"/>
      <c r="I74" s="32"/>
    </row>
    <row r="75" spans="1:9" ht="14.25">
      <c r="A75" s="6" t="s">
        <v>36</v>
      </c>
      <c r="B75" s="32"/>
      <c r="C75" s="32"/>
      <c r="D75" s="32"/>
      <c r="E75" s="32"/>
      <c r="F75" s="32"/>
      <c r="G75" s="32"/>
      <c r="H75" s="32"/>
      <c r="I75" s="32"/>
    </row>
    <row r="76" s="4" customFormat="1" ht="15">
      <c r="A76" s="4" t="s">
        <v>6</v>
      </c>
    </row>
    <row r="77" s="4" customFormat="1" ht="15">
      <c r="A77" s="6" t="s">
        <v>36</v>
      </c>
    </row>
    <row r="78" spans="1:9" s="4" customFormat="1" ht="15">
      <c r="A78" s="4" t="s">
        <v>34</v>
      </c>
      <c r="B78" s="22"/>
      <c r="C78" s="23"/>
      <c r="D78" s="22"/>
      <c r="E78" s="22"/>
      <c r="F78" s="22"/>
      <c r="G78" s="22"/>
      <c r="H78" s="22"/>
      <c r="I78" s="22"/>
    </row>
    <row r="79" spans="1:9" s="4" customFormat="1" ht="15">
      <c r="A79" s="6" t="s">
        <v>36</v>
      </c>
      <c r="B79" s="22"/>
      <c r="C79" s="23"/>
      <c r="D79" s="22"/>
      <c r="E79" s="22"/>
      <c r="F79" s="22"/>
      <c r="G79" s="22"/>
      <c r="H79" s="22"/>
      <c r="I79" s="22"/>
    </row>
    <row r="80" spans="1:9" s="4" customFormat="1" ht="15">
      <c r="A80" s="4" t="s">
        <v>13</v>
      </c>
      <c r="B80" s="22"/>
      <c r="C80" s="23"/>
      <c r="D80" s="22"/>
      <c r="E80" s="22"/>
      <c r="F80" s="22"/>
      <c r="G80" s="22"/>
      <c r="H80" s="22"/>
      <c r="I80" s="22"/>
    </row>
    <row r="81" spans="1:9" s="4" customFormat="1" ht="15">
      <c r="A81" s="6" t="s">
        <v>36</v>
      </c>
      <c r="B81" s="22"/>
      <c r="C81" s="23"/>
      <c r="D81" s="22"/>
      <c r="E81" s="22"/>
      <c r="F81" s="22"/>
      <c r="G81" s="22"/>
      <c r="H81" s="22"/>
      <c r="I81" s="22"/>
    </row>
    <row r="82" spans="1:9" s="4" customFormat="1" ht="15">
      <c r="A82" s="4" t="s">
        <v>35</v>
      </c>
      <c r="B82" s="22"/>
      <c r="C82" s="23"/>
      <c r="D82" s="22"/>
      <c r="E82" s="22"/>
      <c r="F82" s="22"/>
      <c r="G82" s="22"/>
      <c r="H82" s="22"/>
      <c r="I82" s="22"/>
    </row>
    <row r="83" spans="1:9" s="4" customFormat="1" ht="15">
      <c r="A83" s="6" t="s">
        <v>36</v>
      </c>
      <c r="B83" s="22"/>
      <c r="C83" s="23"/>
      <c r="D83" s="22"/>
      <c r="E83" s="22"/>
      <c r="F83" s="22"/>
      <c r="G83" s="22"/>
      <c r="H83" s="22"/>
      <c r="I83" s="22"/>
    </row>
    <row r="84" spans="1:9" s="4" customFormat="1" ht="15">
      <c r="A84" s="4" t="s">
        <v>15</v>
      </c>
      <c r="B84" s="22"/>
      <c r="C84" s="23"/>
      <c r="D84" s="22"/>
      <c r="E84" s="22"/>
      <c r="F84" s="22"/>
      <c r="G84" s="22"/>
      <c r="H84" s="22"/>
      <c r="I84" s="22"/>
    </row>
    <row r="85" spans="1:9" s="4" customFormat="1" ht="15">
      <c r="A85" s="6" t="s">
        <v>36</v>
      </c>
      <c r="B85" s="6"/>
      <c r="C85" s="69"/>
      <c r="D85" s="69"/>
      <c r="E85" s="69"/>
      <c r="F85" s="69"/>
      <c r="G85" s="69"/>
      <c r="H85" s="69"/>
      <c r="I85" s="69"/>
    </row>
    <row r="87" spans="1:9" ht="15">
      <c r="A87" s="2" t="s">
        <v>30</v>
      </c>
      <c r="B87" s="2"/>
      <c r="C87" s="2"/>
      <c r="D87" s="2"/>
      <c r="E87" s="2"/>
      <c r="F87" s="2"/>
      <c r="G87" s="2"/>
      <c r="H87" s="2"/>
      <c r="I87" s="2"/>
    </row>
    <row r="88" spans="1:9" ht="14.25">
      <c r="A88" s="50"/>
      <c r="B88" s="50"/>
      <c r="C88" s="50"/>
      <c r="D88" s="50"/>
      <c r="E88" s="50"/>
      <c r="F88" s="50"/>
      <c r="G88" s="50"/>
      <c r="H88" s="50"/>
      <c r="I88" s="50"/>
    </row>
    <row r="89" spans="1:6" s="4" customFormat="1" ht="15">
      <c r="A89" s="4" t="s">
        <v>6</v>
      </c>
      <c r="F89" s="21"/>
    </row>
    <row r="90" s="4" customFormat="1" ht="15">
      <c r="A90" s="6" t="s">
        <v>36</v>
      </c>
    </row>
    <row r="91" spans="1:9" s="4" customFormat="1" ht="15">
      <c r="A91" s="16" t="s">
        <v>34</v>
      </c>
      <c r="B91" s="12"/>
      <c r="C91" s="12"/>
      <c r="D91" s="13"/>
      <c r="E91" s="13"/>
      <c r="F91" s="14"/>
      <c r="I91" s="6"/>
    </row>
    <row r="92" spans="1:9" s="4" customFormat="1" ht="15">
      <c r="A92" s="22" t="s">
        <v>36</v>
      </c>
      <c r="B92" s="12"/>
      <c r="C92" s="12"/>
      <c r="D92" s="13"/>
      <c r="E92" s="13"/>
      <c r="F92" s="14"/>
      <c r="I92" s="6"/>
    </row>
    <row r="93" spans="1:9" s="4" customFormat="1" ht="15">
      <c r="A93" s="22"/>
      <c r="B93" s="12"/>
      <c r="C93" s="12"/>
      <c r="D93" s="13"/>
      <c r="E93" s="13"/>
      <c r="F93" s="14"/>
      <c r="I93" s="6"/>
    </row>
    <row r="94" spans="1:9" s="4" customFormat="1" ht="15">
      <c r="A94" s="2" t="s">
        <v>41</v>
      </c>
      <c r="B94" s="2"/>
      <c r="C94" s="2"/>
      <c r="D94" s="2"/>
      <c r="E94" s="2"/>
      <c r="F94" s="2"/>
      <c r="G94" s="2"/>
      <c r="H94" s="2"/>
      <c r="I94" s="2"/>
    </row>
    <row r="95" spans="1:9" s="4" customFormat="1" ht="15">
      <c r="A95" s="22"/>
      <c r="B95" s="12"/>
      <c r="C95" s="12"/>
      <c r="D95" s="13"/>
      <c r="E95" s="13"/>
      <c r="F95" s="14"/>
      <c r="I95" s="6"/>
    </row>
    <row r="96" spans="1:9" s="4" customFormat="1" ht="15">
      <c r="A96" s="16" t="s">
        <v>22</v>
      </c>
      <c r="B96" s="12"/>
      <c r="C96" s="12"/>
      <c r="D96" s="13"/>
      <c r="E96" s="13"/>
      <c r="F96" s="14"/>
      <c r="I96" s="6"/>
    </row>
    <row r="97" spans="1:9" s="4" customFormat="1" ht="15">
      <c r="A97" s="22" t="s">
        <v>36</v>
      </c>
      <c r="B97" s="12"/>
      <c r="C97" s="12"/>
      <c r="D97" s="13"/>
      <c r="E97" s="13"/>
      <c r="F97" s="14"/>
      <c r="I97" s="6"/>
    </row>
    <row r="98" spans="1:9" s="4" customFormat="1" ht="15">
      <c r="A98" s="16" t="s">
        <v>43</v>
      </c>
      <c r="B98" s="12"/>
      <c r="C98" s="12"/>
      <c r="D98" s="13"/>
      <c r="E98" s="13"/>
      <c r="F98" s="14"/>
      <c r="I98" s="6"/>
    </row>
    <row r="99" spans="1:9" s="4" customFormat="1" ht="15">
      <c r="A99" s="22" t="s">
        <v>36</v>
      </c>
      <c r="B99" s="12"/>
      <c r="C99" s="12"/>
      <c r="D99" s="13"/>
      <c r="E99" s="13"/>
      <c r="F99" s="14"/>
      <c r="I99" s="6"/>
    </row>
    <row r="100" spans="1:9" s="4" customFormat="1" ht="15">
      <c r="A100" s="16" t="s">
        <v>42</v>
      </c>
      <c r="B100" s="12"/>
      <c r="C100" s="12"/>
      <c r="D100" s="13"/>
      <c r="E100" s="13"/>
      <c r="F100" s="14"/>
      <c r="I100" s="6"/>
    </row>
    <row r="101" spans="1:9" s="4" customFormat="1" ht="15">
      <c r="A101" s="22" t="s">
        <v>36</v>
      </c>
      <c r="B101" s="12"/>
      <c r="C101" s="12"/>
      <c r="D101" s="13"/>
      <c r="E101" s="13"/>
      <c r="F101" s="14"/>
      <c r="I101" s="6"/>
    </row>
    <row r="102" spans="1:9" s="4" customFormat="1" ht="15">
      <c r="A102" s="16" t="s">
        <v>42</v>
      </c>
      <c r="B102" s="12"/>
      <c r="C102" s="12"/>
      <c r="D102" s="13"/>
      <c r="E102" s="13"/>
      <c r="F102" s="14"/>
      <c r="I102" s="6"/>
    </row>
    <row r="103" spans="1:9" s="4" customFormat="1" ht="15">
      <c r="A103" s="22" t="s">
        <v>36</v>
      </c>
      <c r="B103" s="12"/>
      <c r="C103" s="12"/>
      <c r="D103" s="13"/>
      <c r="E103" s="13"/>
      <c r="F103" s="14"/>
      <c r="I103" s="6"/>
    </row>
    <row r="104" s="4" customFormat="1" ht="15.75" thickBot="1"/>
    <row r="105" spans="1:9" ht="15.75" thickBot="1">
      <c r="A105" s="2" t="s">
        <v>44</v>
      </c>
      <c r="B105" s="2"/>
      <c r="C105" s="2"/>
      <c r="D105" s="2"/>
      <c r="E105" s="2"/>
      <c r="F105" s="2"/>
      <c r="G105" s="2"/>
      <c r="H105" s="2"/>
      <c r="I105" s="47">
        <f>D121+D146</f>
        <v>7864550</v>
      </c>
    </row>
    <row r="106" spans="1:9" ht="14.25">
      <c r="A106" s="50"/>
      <c r="B106" s="50"/>
      <c r="C106" s="50"/>
      <c r="D106" s="50"/>
      <c r="E106" s="50"/>
      <c r="F106" s="50"/>
      <c r="G106" s="50"/>
      <c r="H106" s="50"/>
      <c r="I106" s="50"/>
    </row>
    <row r="107" spans="1:9" ht="15">
      <c r="A107" s="19" t="s">
        <v>22</v>
      </c>
      <c r="B107" s="32"/>
      <c r="C107" s="32"/>
      <c r="D107" s="32"/>
      <c r="E107" s="32"/>
      <c r="F107" s="32"/>
      <c r="G107" s="32"/>
      <c r="H107" s="32"/>
      <c r="I107" s="32"/>
    </row>
    <row r="108" spans="1:9" ht="15">
      <c r="A108" s="18" t="s">
        <v>23</v>
      </c>
      <c r="B108" s="32"/>
      <c r="C108" s="32"/>
      <c r="D108" s="32"/>
      <c r="E108" s="32"/>
      <c r="F108" s="32"/>
      <c r="G108" s="32"/>
      <c r="H108" s="32"/>
      <c r="I108" s="32"/>
    </row>
    <row r="109" spans="1:9" ht="14.2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60">
      <c r="A110" s="38" t="s">
        <v>5</v>
      </c>
      <c r="B110" s="38" t="s">
        <v>33</v>
      </c>
      <c r="C110" s="38" t="s">
        <v>2</v>
      </c>
      <c r="D110" s="38" t="s">
        <v>3</v>
      </c>
      <c r="E110" s="39" t="s">
        <v>4</v>
      </c>
      <c r="F110" s="40"/>
      <c r="G110" s="40"/>
      <c r="H110" s="40"/>
      <c r="I110" s="41"/>
    </row>
    <row r="111" spans="1:9" s="15" customFormat="1" ht="28.5" customHeight="1">
      <c r="A111" s="36" t="s">
        <v>89</v>
      </c>
      <c r="B111" s="35">
        <v>17</v>
      </c>
      <c r="C111" s="37">
        <v>69480</v>
      </c>
      <c r="D111" s="37">
        <f aca="true" t="shared" si="0" ref="D111:D119">B111*C111</f>
        <v>1181160</v>
      </c>
      <c r="E111" s="66" t="s">
        <v>90</v>
      </c>
      <c r="F111" s="70"/>
      <c r="G111" s="70"/>
      <c r="H111" s="70"/>
      <c r="I111" s="71"/>
    </row>
    <row r="112" spans="1:9" s="6" customFormat="1" ht="28.5">
      <c r="A112" s="36" t="s">
        <v>72</v>
      </c>
      <c r="B112" s="35">
        <v>17</v>
      </c>
      <c r="C112" s="37">
        <v>16800</v>
      </c>
      <c r="D112" s="37">
        <f t="shared" si="0"/>
        <v>285600</v>
      </c>
      <c r="E112" s="66" t="s">
        <v>73</v>
      </c>
      <c r="F112" s="67"/>
      <c r="G112" s="67"/>
      <c r="H112" s="67"/>
      <c r="I112" s="68"/>
    </row>
    <row r="113" spans="1:9" ht="14.25">
      <c r="A113" s="36" t="s">
        <v>68</v>
      </c>
      <c r="B113" s="35">
        <v>17</v>
      </c>
      <c r="C113" s="37">
        <v>18750</v>
      </c>
      <c r="D113" s="37">
        <f t="shared" si="0"/>
        <v>318750</v>
      </c>
      <c r="E113" s="66" t="s">
        <v>55</v>
      </c>
      <c r="F113" s="67"/>
      <c r="G113" s="67"/>
      <c r="H113" s="67"/>
      <c r="I113" s="68"/>
    </row>
    <row r="114" spans="1:9" ht="42.75">
      <c r="A114" s="36" t="s">
        <v>70</v>
      </c>
      <c r="B114" s="35">
        <v>1</v>
      </c>
      <c r="C114" s="37">
        <v>156000</v>
      </c>
      <c r="D114" s="37">
        <f t="shared" si="0"/>
        <v>156000</v>
      </c>
      <c r="E114" s="66" t="s">
        <v>56</v>
      </c>
      <c r="F114" s="67"/>
      <c r="G114" s="67"/>
      <c r="H114" s="67"/>
      <c r="I114" s="68"/>
    </row>
    <row r="115" spans="1:9" ht="42.75">
      <c r="A115" s="36" t="s">
        <v>69</v>
      </c>
      <c r="B115" s="35">
        <v>1</v>
      </c>
      <c r="C115" s="37">
        <v>288000</v>
      </c>
      <c r="D115" s="37">
        <f t="shared" si="0"/>
        <v>288000</v>
      </c>
      <c r="E115" s="66" t="s">
        <v>57</v>
      </c>
      <c r="F115" s="67"/>
      <c r="G115" s="67"/>
      <c r="H115" s="67"/>
      <c r="I115" s="68"/>
    </row>
    <row r="116" spans="1:9" s="15" customFormat="1" ht="28.5">
      <c r="A116" s="36" t="s">
        <v>67</v>
      </c>
      <c r="B116" s="35">
        <v>1</v>
      </c>
      <c r="C116" s="37">
        <v>80400</v>
      </c>
      <c r="D116" s="37">
        <f t="shared" si="0"/>
        <v>80400</v>
      </c>
      <c r="E116" s="66" t="s">
        <v>58</v>
      </c>
      <c r="F116" s="67"/>
      <c r="G116" s="67"/>
      <c r="H116" s="67"/>
      <c r="I116" s="68"/>
    </row>
    <row r="117" spans="1:9" s="15" customFormat="1" ht="28.5">
      <c r="A117" s="49" t="s">
        <v>53</v>
      </c>
      <c r="B117" s="35">
        <v>1</v>
      </c>
      <c r="C117" s="37">
        <v>115200</v>
      </c>
      <c r="D117" s="37">
        <f t="shared" si="0"/>
        <v>115200</v>
      </c>
      <c r="E117" s="66" t="s">
        <v>59</v>
      </c>
      <c r="F117" s="67"/>
      <c r="G117" s="67"/>
      <c r="H117" s="67"/>
      <c r="I117" s="68"/>
    </row>
    <row r="118" spans="1:9" s="15" customFormat="1" ht="42.75">
      <c r="A118" s="36" t="s">
        <v>71</v>
      </c>
      <c r="B118" s="35">
        <v>1</v>
      </c>
      <c r="C118" s="37">
        <v>244800</v>
      </c>
      <c r="D118" s="37">
        <f t="shared" si="0"/>
        <v>244800</v>
      </c>
      <c r="E118" s="66" t="s">
        <v>60</v>
      </c>
      <c r="F118" s="67"/>
      <c r="G118" s="67"/>
      <c r="H118" s="67"/>
      <c r="I118" s="68"/>
    </row>
    <row r="119" spans="1:9" ht="28.5">
      <c r="A119" s="36" t="s">
        <v>54</v>
      </c>
      <c r="B119" s="35">
        <v>1</v>
      </c>
      <c r="C119" s="37">
        <v>51840</v>
      </c>
      <c r="D119" s="37">
        <f t="shared" si="0"/>
        <v>51840</v>
      </c>
      <c r="E119" s="66" t="s">
        <v>61</v>
      </c>
      <c r="F119" s="67"/>
      <c r="G119" s="67"/>
      <c r="H119" s="67"/>
      <c r="I119" s="68"/>
    </row>
    <row r="120" spans="1:9" ht="14.25">
      <c r="A120" s="31"/>
      <c r="B120" s="28"/>
      <c r="C120" s="24"/>
      <c r="D120" s="24"/>
      <c r="E120" s="24"/>
      <c r="F120" s="24"/>
      <c r="G120" s="27"/>
      <c r="H120" s="27"/>
      <c r="I120" s="27"/>
    </row>
    <row r="121" spans="1:9" ht="15">
      <c r="A121" s="25" t="s">
        <v>31</v>
      </c>
      <c r="B121" s="72"/>
      <c r="C121" s="72"/>
      <c r="D121" s="26">
        <f>SUM(D111:D119)</f>
        <v>2721750</v>
      </c>
      <c r="E121" s="27"/>
      <c r="F121" s="27"/>
      <c r="G121" s="27"/>
      <c r="H121" s="27"/>
      <c r="I121" s="27"/>
    </row>
    <row r="122" spans="1:9" ht="14.25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4.2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">
      <c r="A124" s="16" t="s">
        <v>43</v>
      </c>
      <c r="B124" s="32"/>
      <c r="C124" s="32"/>
      <c r="D124" s="32"/>
      <c r="E124" s="32"/>
      <c r="F124" s="32"/>
      <c r="G124" s="32"/>
      <c r="H124" s="32"/>
      <c r="I124" s="32"/>
    </row>
    <row r="125" spans="1:9" ht="14.25">
      <c r="A125" s="22" t="s">
        <v>36</v>
      </c>
      <c r="B125" s="32"/>
      <c r="C125" s="32"/>
      <c r="D125" s="32"/>
      <c r="E125" s="32"/>
      <c r="F125" s="32"/>
      <c r="G125" s="32"/>
      <c r="H125" s="32"/>
      <c r="I125" s="32"/>
    </row>
    <row r="126" spans="1:9" ht="15">
      <c r="A126" s="16" t="s">
        <v>42</v>
      </c>
      <c r="B126" s="32"/>
      <c r="C126" s="32"/>
      <c r="D126" s="32"/>
      <c r="E126" s="32"/>
      <c r="F126" s="32"/>
      <c r="G126" s="32"/>
      <c r="H126" s="32"/>
      <c r="I126" s="32"/>
    </row>
    <row r="127" spans="1:9" ht="14.25">
      <c r="A127" s="22" t="s">
        <v>36</v>
      </c>
      <c r="B127" s="32"/>
      <c r="C127" s="32"/>
      <c r="D127" s="32"/>
      <c r="E127" s="32"/>
      <c r="F127" s="32"/>
      <c r="G127" s="32"/>
      <c r="H127" s="32"/>
      <c r="I127" s="32"/>
    </row>
    <row r="128" spans="1:9" ht="14.25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4.25">
      <c r="A129" s="32"/>
      <c r="B129" s="32"/>
      <c r="C129" s="32"/>
      <c r="D129" s="32"/>
      <c r="E129" s="32"/>
      <c r="F129" s="32"/>
      <c r="G129" s="32"/>
      <c r="H129" s="32"/>
      <c r="I129" s="32"/>
    </row>
    <row r="130" s="4" customFormat="1" ht="15">
      <c r="A130" s="4" t="s">
        <v>24</v>
      </c>
    </row>
    <row r="131" spans="1:9" s="4" customFormat="1" ht="15">
      <c r="A131" s="29" t="s">
        <v>32</v>
      </c>
      <c r="C131" s="69"/>
      <c r="D131" s="69"/>
      <c r="E131" s="69"/>
      <c r="F131" s="69"/>
      <c r="G131" s="69"/>
      <c r="H131" s="69"/>
      <c r="I131" s="69"/>
    </row>
    <row r="132" spans="1:9" s="4" customFormat="1" ht="15">
      <c r="A132" s="30"/>
      <c r="C132" s="69"/>
      <c r="D132" s="69"/>
      <c r="E132" s="69"/>
      <c r="F132" s="69"/>
      <c r="G132" s="69"/>
      <c r="H132" s="69"/>
      <c r="I132" s="69"/>
    </row>
    <row r="133" spans="1:9" s="4" customFormat="1" ht="60">
      <c r="A133" s="38" t="s">
        <v>74</v>
      </c>
      <c r="B133" s="38" t="s">
        <v>33</v>
      </c>
      <c r="C133" s="38" t="s">
        <v>2</v>
      </c>
      <c r="D133" s="38" t="s">
        <v>3</v>
      </c>
      <c r="E133" s="39" t="s">
        <v>4</v>
      </c>
      <c r="F133" s="40"/>
      <c r="G133" s="40"/>
      <c r="H133" s="40"/>
      <c r="I133" s="41"/>
    </row>
    <row r="134" spans="1:9" s="48" customFormat="1" ht="171" customHeight="1">
      <c r="A134" s="49" t="s">
        <v>83</v>
      </c>
      <c r="B134" s="35">
        <v>4</v>
      </c>
      <c r="C134" s="37">
        <v>216080</v>
      </c>
      <c r="D134" s="37">
        <f aca="true" t="shared" si="1" ref="D134:D144">B134*C134</f>
        <v>864320</v>
      </c>
      <c r="E134" s="66" t="s">
        <v>75</v>
      </c>
      <c r="F134" s="67"/>
      <c r="G134" s="67"/>
      <c r="H134" s="67"/>
      <c r="I134" s="68"/>
    </row>
    <row r="135" spans="1:9" s="48" customFormat="1" ht="187.5" customHeight="1">
      <c r="A135" s="49" t="s">
        <v>84</v>
      </c>
      <c r="B135" s="35">
        <v>13</v>
      </c>
      <c r="C135" s="37">
        <v>196080</v>
      </c>
      <c r="D135" s="37">
        <f t="shared" si="1"/>
        <v>2549040</v>
      </c>
      <c r="E135" s="66" t="s">
        <v>76</v>
      </c>
      <c r="F135" s="73"/>
      <c r="G135" s="73"/>
      <c r="H135" s="73"/>
      <c r="I135" s="74"/>
    </row>
    <row r="136" spans="1:9" s="48" customFormat="1" ht="48" customHeight="1">
      <c r="A136" s="49" t="s">
        <v>80</v>
      </c>
      <c r="B136" s="35">
        <v>2</v>
      </c>
      <c r="C136" s="37">
        <v>224020</v>
      </c>
      <c r="D136" s="37">
        <f>B136*C136</f>
        <v>448040</v>
      </c>
      <c r="E136" s="66" t="s">
        <v>88</v>
      </c>
      <c r="F136" s="73"/>
      <c r="G136" s="73"/>
      <c r="H136" s="73"/>
      <c r="I136" s="74"/>
    </row>
    <row r="137" spans="1:9" s="4" customFormat="1" ht="15" customHeight="1">
      <c r="A137" s="49" t="s">
        <v>51</v>
      </c>
      <c r="B137" s="35">
        <v>1</v>
      </c>
      <c r="C137" s="37">
        <v>45000</v>
      </c>
      <c r="D137" s="37">
        <f>B137*C137</f>
        <v>45000</v>
      </c>
      <c r="E137" s="66" t="s">
        <v>64</v>
      </c>
      <c r="F137" s="73"/>
      <c r="G137" s="73"/>
      <c r="H137" s="73"/>
      <c r="I137" s="74"/>
    </row>
    <row r="138" spans="1:10" s="48" customFormat="1" ht="29.25" customHeight="1">
      <c r="A138" s="49" t="s">
        <v>62</v>
      </c>
      <c r="B138" s="35">
        <v>19</v>
      </c>
      <c r="C138" s="37">
        <v>28800</v>
      </c>
      <c r="D138" s="37">
        <f t="shared" si="1"/>
        <v>547200</v>
      </c>
      <c r="E138" s="66" t="s">
        <v>65</v>
      </c>
      <c r="F138" s="73"/>
      <c r="G138" s="73"/>
      <c r="H138" s="73"/>
      <c r="I138" s="74"/>
      <c r="J138" s="8"/>
    </row>
    <row r="139" spans="1:9" s="4" customFormat="1" ht="15" customHeight="1">
      <c r="A139" s="49" t="s">
        <v>63</v>
      </c>
      <c r="B139" s="35">
        <v>4</v>
      </c>
      <c r="C139" s="37">
        <v>36000</v>
      </c>
      <c r="D139" s="37">
        <f t="shared" si="1"/>
        <v>144000</v>
      </c>
      <c r="E139" s="66" t="s">
        <v>66</v>
      </c>
      <c r="F139" s="73"/>
      <c r="G139" s="73"/>
      <c r="H139" s="73"/>
      <c r="I139" s="74"/>
    </row>
    <row r="140" spans="1:9" s="48" customFormat="1" ht="15">
      <c r="A140" s="49" t="s">
        <v>85</v>
      </c>
      <c r="B140" s="35">
        <v>1</v>
      </c>
      <c r="C140" s="37">
        <v>60000</v>
      </c>
      <c r="D140" s="37">
        <f t="shared" si="1"/>
        <v>60000</v>
      </c>
      <c r="E140" s="66" t="s">
        <v>78</v>
      </c>
      <c r="F140" s="73"/>
      <c r="G140" s="73"/>
      <c r="H140" s="73"/>
      <c r="I140" s="74"/>
    </row>
    <row r="141" spans="1:9" s="4" customFormat="1" ht="15">
      <c r="A141" s="49" t="s">
        <v>82</v>
      </c>
      <c r="B141" s="35">
        <v>2</v>
      </c>
      <c r="C141" s="37">
        <v>25000</v>
      </c>
      <c r="D141" s="37">
        <f>B141*C141</f>
        <v>50000</v>
      </c>
      <c r="E141" s="66" t="s">
        <v>79</v>
      </c>
      <c r="F141" s="73"/>
      <c r="G141" s="73"/>
      <c r="H141" s="73"/>
      <c r="I141" s="74"/>
    </row>
    <row r="142" spans="1:9" s="48" customFormat="1" ht="28.5">
      <c r="A142" s="49" t="s">
        <v>81</v>
      </c>
      <c r="B142" s="35">
        <v>1</v>
      </c>
      <c r="C142" s="37">
        <v>250000</v>
      </c>
      <c r="D142" s="37">
        <f t="shared" si="1"/>
        <v>250000</v>
      </c>
      <c r="E142" s="66" t="s">
        <v>92</v>
      </c>
      <c r="F142" s="67"/>
      <c r="G142" s="67"/>
      <c r="H142" s="67"/>
      <c r="I142" s="68"/>
    </row>
    <row r="143" spans="1:9" s="48" customFormat="1" ht="15">
      <c r="A143" s="49" t="s">
        <v>86</v>
      </c>
      <c r="B143" s="35">
        <v>1</v>
      </c>
      <c r="C143" s="37">
        <v>40000</v>
      </c>
      <c r="D143" s="37">
        <f t="shared" si="1"/>
        <v>40000</v>
      </c>
      <c r="E143" s="66" t="s">
        <v>87</v>
      </c>
      <c r="F143" s="67"/>
      <c r="G143" s="67"/>
      <c r="H143" s="67"/>
      <c r="I143" s="68"/>
    </row>
    <row r="144" spans="1:9" s="48" customFormat="1" ht="29.25" customHeight="1">
      <c r="A144" s="49" t="s">
        <v>91</v>
      </c>
      <c r="B144" s="35">
        <v>1</v>
      </c>
      <c r="C144" s="37">
        <v>145200</v>
      </c>
      <c r="D144" s="37">
        <f t="shared" si="1"/>
        <v>145200</v>
      </c>
      <c r="E144" s="66" t="s">
        <v>77</v>
      </c>
      <c r="F144" s="67"/>
      <c r="G144" s="67"/>
      <c r="H144" s="67"/>
      <c r="I144" s="68"/>
    </row>
    <row r="145" spans="1:9" s="4" customFormat="1" ht="15">
      <c r="A145" s="31"/>
      <c r="B145" s="28"/>
      <c r="C145" s="24"/>
      <c r="D145" s="24"/>
      <c r="E145" s="24"/>
      <c r="F145" s="24"/>
      <c r="G145" s="27"/>
      <c r="H145" s="27"/>
      <c r="I145" s="27"/>
    </row>
    <row r="146" spans="1:9" s="4" customFormat="1" ht="15">
      <c r="A146" s="25" t="s">
        <v>31</v>
      </c>
      <c r="B146" s="72"/>
      <c r="C146" s="72"/>
      <c r="D146" s="26">
        <f>SUM(D134:D144)</f>
        <v>5142800</v>
      </c>
      <c r="E146" s="27"/>
      <c r="F146" s="27"/>
      <c r="G146" s="27"/>
      <c r="H146" s="27"/>
      <c r="I146" s="27"/>
    </row>
    <row r="147" spans="1:9" s="4" customFormat="1" ht="15">
      <c r="A147" s="6"/>
      <c r="B147" s="6"/>
      <c r="C147" s="27"/>
      <c r="D147" s="27"/>
      <c r="E147" s="27"/>
      <c r="F147" s="33"/>
      <c r="G147" s="27"/>
      <c r="H147" s="27"/>
      <c r="I147" s="27"/>
    </row>
    <row r="148" spans="1:9" ht="15">
      <c r="A148" s="2" t="s">
        <v>45</v>
      </c>
      <c r="B148" s="2"/>
      <c r="C148" s="2"/>
      <c r="D148" s="2"/>
      <c r="E148" s="2"/>
      <c r="F148" s="2"/>
      <c r="G148" s="2"/>
      <c r="H148" s="2"/>
      <c r="I148" s="2"/>
    </row>
    <row r="149" spans="1:9" ht="14.25">
      <c r="A149" s="50"/>
      <c r="B149" s="50"/>
      <c r="C149" s="50"/>
      <c r="D149" s="50"/>
      <c r="E149" s="50"/>
      <c r="F149" s="50"/>
      <c r="G149" s="50"/>
      <c r="H149" s="50"/>
      <c r="I149" s="50"/>
    </row>
    <row r="150" spans="1:9" ht="15">
      <c r="A150" s="19" t="s">
        <v>46</v>
      </c>
      <c r="B150" s="32"/>
      <c r="C150" s="32"/>
      <c r="D150" s="32"/>
      <c r="E150" s="32"/>
      <c r="F150" s="32"/>
      <c r="G150" s="32"/>
      <c r="H150" s="32"/>
      <c r="I150" s="32"/>
    </row>
    <row r="151" spans="1:9" ht="14.25">
      <c r="A151" s="22" t="s">
        <v>36</v>
      </c>
      <c r="B151" s="32"/>
      <c r="C151" s="32"/>
      <c r="D151" s="32"/>
      <c r="E151" s="32"/>
      <c r="F151" s="32"/>
      <c r="G151" s="32"/>
      <c r="H151" s="32"/>
      <c r="I151" s="32"/>
    </row>
    <row r="152" spans="1:9" ht="15">
      <c r="A152" s="19" t="s">
        <v>6</v>
      </c>
      <c r="B152" s="32"/>
      <c r="C152" s="32"/>
      <c r="D152" s="32"/>
      <c r="E152" s="32"/>
      <c r="F152" s="32"/>
      <c r="G152" s="32"/>
      <c r="H152" s="32"/>
      <c r="I152" s="32"/>
    </row>
    <row r="153" spans="1:9" ht="14.25">
      <c r="A153" s="22" t="s">
        <v>36</v>
      </c>
      <c r="B153" s="32"/>
      <c r="C153" s="32"/>
      <c r="D153" s="32"/>
      <c r="E153" s="32"/>
      <c r="F153" s="32"/>
      <c r="G153" s="32"/>
      <c r="H153" s="32"/>
      <c r="I153" s="32"/>
    </row>
    <row r="154" spans="1:9" ht="15">
      <c r="A154" s="19" t="s">
        <v>34</v>
      </c>
      <c r="B154" s="32"/>
      <c r="C154" s="32"/>
      <c r="D154" s="32"/>
      <c r="E154" s="32"/>
      <c r="F154" s="32"/>
      <c r="G154" s="32"/>
      <c r="H154" s="32"/>
      <c r="I154" s="32"/>
    </row>
    <row r="155" spans="1:9" ht="14.25">
      <c r="A155" s="22" t="s">
        <v>36</v>
      </c>
      <c r="B155" s="32"/>
      <c r="C155" s="32"/>
      <c r="D155" s="32"/>
      <c r="E155" s="32"/>
      <c r="F155" s="32"/>
      <c r="G155" s="32"/>
      <c r="H155" s="32"/>
      <c r="I155" s="32"/>
    </row>
    <row r="156" spans="1:9" ht="14.2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" thickBot="1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.75" thickBot="1">
      <c r="A158" s="2" t="s">
        <v>25</v>
      </c>
      <c r="B158" s="2"/>
      <c r="C158" s="2"/>
      <c r="D158" s="2"/>
      <c r="E158" s="2"/>
      <c r="F158" s="2"/>
      <c r="G158" s="2"/>
      <c r="H158" s="2"/>
      <c r="I158" s="47">
        <f>I32+I105</f>
        <v>9131750</v>
      </c>
    </row>
  </sheetData>
  <sheetProtection/>
  <mergeCells count="34">
    <mergeCell ref="E144:I144"/>
    <mergeCell ref="E141:I141"/>
    <mergeCell ref="E139:I139"/>
    <mergeCell ref="E143:I143"/>
    <mergeCell ref="E119:I119"/>
    <mergeCell ref="E117:I117"/>
    <mergeCell ref="E138:I138"/>
    <mergeCell ref="E142:I142"/>
    <mergeCell ref="E137:I137"/>
    <mergeCell ref="E135:I135"/>
    <mergeCell ref="E140:I140"/>
    <mergeCell ref="E136:I136"/>
    <mergeCell ref="E114:I114"/>
    <mergeCell ref="E115:I115"/>
    <mergeCell ref="E116:I116"/>
    <mergeCell ref="E111:I111"/>
    <mergeCell ref="E112:I112"/>
    <mergeCell ref="E113:I113"/>
    <mergeCell ref="G66:H66"/>
    <mergeCell ref="A67:C67"/>
    <mergeCell ref="G67:H67"/>
    <mergeCell ref="A68:C68"/>
    <mergeCell ref="G68:H68"/>
    <mergeCell ref="A73:I73"/>
    <mergeCell ref="A7:I7"/>
    <mergeCell ref="A88:I88"/>
    <mergeCell ref="A149:I149"/>
    <mergeCell ref="A106:I106"/>
    <mergeCell ref="A33:I33"/>
    <mergeCell ref="A20:I20"/>
    <mergeCell ref="G69:H69"/>
    <mergeCell ref="E118:I118"/>
    <mergeCell ref="E134:I134"/>
    <mergeCell ref="A66:C66"/>
  </mergeCells>
  <printOptions horizontalCentered="1"/>
  <pageMargins left="0.38" right="0.39" top="0.7480314960629921" bottom="0.53" header="0.31496062992125984" footer="0.42"/>
  <pageSetup horizontalDpi="600" verticalDpi="600" orientation="landscape" paperSize="9" scale="78" r:id="rId1"/>
  <headerFooter alignWithMargins="0">
    <oddHeader>&amp;C&amp;"Arial,Félkövér"&amp;14TIOP-1.2.3/08/01 Összehangolt infrastruktúrafejlesztés a közös könyvtári szolgáltatások támogatására, az élethosszig tartó tanulás elősegítésére Békés megyében</oddHeader>
  </headerFooter>
  <rowBreaks count="3" manualBreakCount="3">
    <brk id="42" max="9" man="1"/>
    <brk id="85" max="9" man="1"/>
    <brk id="122" max="9" man="1"/>
  </rowBreaks>
  <colBreaks count="1" manualBreakCount="1">
    <brk id="11" max="6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Rusznák Zoltán</dc:creator>
  <cp:keywords/>
  <dc:description/>
  <cp:lastModifiedBy>Határ Győző Városi Könyvtár</cp:lastModifiedBy>
  <cp:lastPrinted>2010-01-12T13:19:19Z</cp:lastPrinted>
  <dcterms:created xsi:type="dcterms:W3CDTF">2008-09-23T15:40:04Z</dcterms:created>
  <dcterms:modified xsi:type="dcterms:W3CDTF">2011-05-10T13:43:41Z</dcterms:modified>
  <cp:category/>
  <cp:version/>
  <cp:contentType/>
  <cp:contentStatus/>
</cp:coreProperties>
</file>